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160" windowWidth="9372" windowHeight="4896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<sst xmlns="http://schemas.openxmlformats.org/spreadsheetml/2006/main" count="213" uniqueCount="135">
  <si>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</si>
  <si>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</si>
  <si>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</si>
  <si>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</si>
  <si>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</si>
  <si>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</si>
  <si>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</si>
  <si>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</si>
  <si>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</si>
  <si>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</si>
  <si>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</si>
  <si>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</si>
  <si>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</si>
  <si>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</si>
  <si>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</si>
  <si>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</si>
  <si>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</si>
  <si>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</si>
  <si>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</si>
  <si>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</si>
  <si>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</si>
  <si>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</si>
  <si>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</si>
  <si>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</si>
  <si>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</si>
  <si>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</si>
  <si>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</si>
  <si>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</si>
  <si>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</si>
  <si>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</si>
  <si>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</si>
  <si>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</si>
  <si>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</si>
  <si>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</si>
  <si>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</si>
  <si>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</si>
  <si>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</si>
  <si>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</si>
  <si>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</si>
  <si>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</si>
  <si>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</si>
  <si>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</si>
  <si>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</si>
  <si>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</si>
  <si>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</si>
  <si>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</si>
  <si>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</si>
  <si>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</si>
  <si>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</si>
  <si>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</si>
  <si>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</si>
  <si>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</si>
  <si>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</si>
  <si>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</si>
  <si>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</si>
  <si>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</si>
  <si>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</si>
  <si>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</si>
  <si>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</si>
  <si>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</si>
  <si>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</si>
  <si>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</si>
  <si>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</si>
  <si>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</si>
  <si>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</si>
  <si>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</si>
  <si>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</si>
  <si>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</si>
  <si>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</si>
  <si>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</si>
  <si>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</si>
  <si>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</si>
  <si>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</si>
  <si>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</si>
  <si>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</si>
  <si>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</si>
  <si>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</si>
  <si>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</si>
  <si>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</si>
  <si>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</si>
  <si>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</si>
  <si>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</si>
  <si>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</si>
  <si>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</si>
  <si>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</si>
  <si>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</si>
  <si>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</si>
  <si>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</si>
  <si>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</si>
  <si>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</si>
  <si>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</si>
  <si>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</si>
  <si>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</si>
  <si>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</si>
  <si>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</si>
  <si>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</si>
  <si>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</si>
  <si>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</si>
  <si>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</si>
  <si>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</si>
  <si>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</si>
  <si>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</si>
  <si>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</si>
  <si>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</si>
  <si>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</si>
  <si>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</si>
  <si>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</si>
  <si>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</si>
  <si>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</si>
  <si>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</si>
  <si>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</si>
  <si>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</si>
  <si>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</si>
  <si>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</si>
  <si>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</si>
  <si>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</si>
  <si>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</si>
  <si>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</si>
  <si>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</si>
  <si>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</si>
  <si>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</si>
  <si>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</si>
  <si>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</si>
  <si>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</si>
  <si>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</si>
  <si>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</si>
  <si>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</si>
  <si>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</si>
  <si>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</si>
  <si>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</si>
  <si>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</si>
  <si>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</si>
  <si>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</si>
  <si>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</si>
  <si>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RIOLO TERME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</si>
</sst>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A2" sqref="A2:D2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 t="s">
        <v>134</v>
      </c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0</v>
      </c>
      <c r="D8" s="46"/>
      <c r="E8" s="6"/>
      <c r="F8" s="6"/>
    </row>
    <row r="9" spans="1:6" ht="13.5">
      <c r="A9" s="43"/>
      <c r="B9" s="49" t="s">
        <v>10</v>
      </c>
      <c r="C9" s="7">
        <v>0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2366321.69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2840910</v>
      </c>
      <c r="D14" s="7">
        <v>3334752.18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2256</v>
      </c>
      <c r="D17" s="7">
        <v>2256</v>
      </c>
      <c r="E17" s="8"/>
      <c r="F17" s="8"/>
    </row>
    <row r="18" spans="1:6" ht="13.5">
      <c r="A18" s="52">
        <v>10301</v>
      </c>
      <c r="B18" s="53" t="s">
        <v>19</v>
      </c>
      <c r="C18" s="7">
        <v>659337</v>
      </c>
      <c r="D18" s="7">
        <v>659337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3502503</v>
      </c>
      <c r="D20" s="11">
        <f>SUM(D14:D19)</f>
        <v>3996345.18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262264</v>
      </c>
      <c r="D23" s="7">
        <v>332957.94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1500</v>
      </c>
      <c r="D25" s="7">
        <v>1500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1300</v>
      </c>
      <c r="E26" s="8"/>
      <c r="F26" s="8"/>
    </row>
    <row r="27" spans="1:6" ht="13.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263764</v>
      </c>
      <c r="D28" s="16">
        <f>SUM(D23:D27)</f>
        <v>335757.94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482980</v>
      </c>
      <c r="D31" s="7">
        <v>762827.76</v>
      </c>
      <c r="E31" s="8"/>
      <c r="F31" s="8"/>
    </row>
    <row r="32" spans="1:6" ht="13.5">
      <c r="A32" s="57">
        <v>30200</v>
      </c>
      <c r="B32" s="56" t="s">
        <v>33</v>
      </c>
      <c r="C32" s="7">
        <v>500</v>
      </c>
      <c r="D32" s="7">
        <v>500</v>
      </c>
      <c r="E32" s="8"/>
      <c r="F32" s="8"/>
    </row>
    <row r="33" spans="1:6" ht="13.5">
      <c r="A33" s="57">
        <v>30300</v>
      </c>
      <c r="B33" s="56" t="s">
        <v>34</v>
      </c>
      <c r="C33" s="7">
        <v>10</v>
      </c>
      <c r="D33" s="7">
        <v>10</v>
      </c>
      <c r="E33" s="8"/>
      <c r="F33" s="8"/>
    </row>
    <row r="34" spans="1:6" ht="13.5">
      <c r="A34" s="57">
        <v>30400</v>
      </c>
      <c r="B34" s="56" t="s">
        <v>35</v>
      </c>
      <c r="C34" s="7">
        <v>81150</v>
      </c>
      <c r="D34" s="7">
        <v>81150</v>
      </c>
      <c r="E34" s="8"/>
      <c r="F34" s="8"/>
    </row>
    <row r="35" spans="1:6" ht="13.5">
      <c r="A35" s="52">
        <v>30500</v>
      </c>
      <c r="B35" s="53" t="s">
        <v>36</v>
      </c>
      <c r="C35" s="7">
        <v>44650</v>
      </c>
      <c r="D35" s="7">
        <v>49673.77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609290</v>
      </c>
      <c r="D36" s="11">
        <f>SUM(D31:D35)</f>
        <v>894161.53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4270000</v>
      </c>
      <c r="D40" s="7">
        <v>4959013.79</v>
      </c>
      <c r="E40" s="8"/>
      <c r="F40" s="8"/>
    </row>
    <row r="41" spans="1:6" ht="13.5">
      <c r="A41" s="52">
        <v>40300</v>
      </c>
      <c r="B41" s="53" t="s">
        <v>42</v>
      </c>
      <c r="C41" s="7">
        <v>80000</v>
      </c>
      <c r="D41" s="7">
        <v>169080.51</v>
      </c>
      <c r="E41" s="8"/>
      <c r="F41" s="8"/>
    </row>
    <row r="42" spans="1:6" ht="13.5">
      <c r="A42" s="52">
        <v>40400</v>
      </c>
      <c r="B42" s="53" t="s">
        <v>43</v>
      </c>
      <c r="C42" s="7">
        <v>9500</v>
      </c>
      <c r="D42" s="7">
        <v>9500</v>
      </c>
      <c r="E42" s="8"/>
      <c r="F42" s="8"/>
    </row>
    <row r="43" spans="1:6" ht="13.5">
      <c r="A43" s="57">
        <v>40500</v>
      </c>
      <c r="B43" s="56" t="s">
        <v>44</v>
      </c>
      <c r="C43" s="7">
        <v>1000</v>
      </c>
      <c r="D43" s="7">
        <v>1000.6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4360500</v>
      </c>
      <c r="D44" s="11">
        <f>SUM(D39:D43)</f>
        <v>5138594.899999999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1125972</v>
      </c>
      <c r="D61" s="7">
        <v>1125972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1125972</v>
      </c>
      <c r="D62" s="11">
        <f>SUM(D61)</f>
        <v>1125972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370600</v>
      </c>
      <c r="D65" s="7">
        <v>373644.43</v>
      </c>
      <c r="E65" s="8"/>
      <c r="F65" s="8"/>
    </row>
    <row r="66" spans="1:6" ht="13.5">
      <c r="A66" s="52">
        <v>90200</v>
      </c>
      <c r="B66" s="53" t="s">
        <v>63</v>
      </c>
      <c r="C66" s="7">
        <v>155000</v>
      </c>
      <c r="D66" s="7">
        <v>183579.97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525600</v>
      </c>
      <c r="D67" s="11">
        <f>SUM(D65:D66)</f>
        <v>557224.4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10387629</v>
      </c>
      <c r="D68" s="20">
        <f>+D20+D28+D36+D44+D51+D58+D62+D67</f>
        <v>12048055.950000001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10387629</v>
      </c>
      <c r="D69" s="20">
        <f>+D68+D11</f>
        <v>14414377.64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20.421875" style="0" customWidth="1"/>
    <col min="74" max="74" width="14.421875" style="0" customWidth="1"/>
    <col min="75" max="75" width="18.7109375" style="0" customWidth="1"/>
  </cols>
  <sheetData>
    <row r="1" spans="2:10" ht="36.75" customHeight="1">
      <c r="B1" s="105" t="s">
        <v>134</v>
      </c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">
      <c r="B4" s="3" t="s">
        <v>132</v>
      </c>
    </row>
    <row r="5" spans="2:7" ht="18">
      <c r="B5" s="40" t="s">
        <v>131</v>
      </c>
      <c r="C5" s="40"/>
      <c r="D5" s="3">
        <f>Entrate!C5</f>
        <v>2021</v>
      </c>
      <c r="G5" s="3"/>
    </row>
    <row r="6" spans="2:7" ht="18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185</v>
      </c>
      <c r="D15" s="30">
        <v>0</v>
      </c>
      <c r="E15" s="30">
        <v>2647.34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412</v>
      </c>
      <c r="AD15" s="30">
        <v>0</v>
      </c>
      <c r="AE15" s="30">
        <v>0</v>
      </c>
      <c r="AF15" s="30">
        <v>2021.2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185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5080.54</v>
      </c>
    </row>
    <row r="16" spans="1:75" ht="14.25">
      <c r="A16" s="27">
        <f>A15+1</f>
        <v>102</v>
      </c>
      <c r="B16" s="29" t="s">
        <v>76</v>
      </c>
      <c r="C16" s="30">
        <v>16352</v>
      </c>
      <c r="D16" s="30">
        <v>0</v>
      </c>
      <c r="E16" s="30">
        <v>17551.86</v>
      </c>
      <c r="F16" s="30">
        <v>0</v>
      </c>
      <c r="G16" s="30">
        <v>0</v>
      </c>
      <c r="H16" s="30">
        <v>0</v>
      </c>
      <c r="I16" s="30">
        <v>40</v>
      </c>
      <c r="J16" s="30">
        <v>0</v>
      </c>
      <c r="K16" s="30">
        <v>80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57.98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992</v>
      </c>
      <c r="AE16" s="30">
        <v>0</v>
      </c>
      <c r="AF16" s="30">
        <v>992.73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17384</v>
      </c>
      <c r="BV16" s="31">
        <f t="shared" si="0"/>
        <v>0</v>
      </c>
      <c r="BW16" s="31">
        <f t="shared" si="0"/>
        <v>18682.57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209491</v>
      </c>
      <c r="D17" s="30">
        <v>0</v>
      </c>
      <c r="E17" s="30">
        <v>307999.53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334380</v>
      </c>
      <c r="M17" s="30">
        <v>0</v>
      </c>
      <c r="N17" s="30">
        <v>460539.13</v>
      </c>
      <c r="O17" s="30">
        <v>133605</v>
      </c>
      <c r="P17" s="30">
        <v>0</v>
      </c>
      <c r="Q17" s="30">
        <v>175642.66</v>
      </c>
      <c r="R17" s="30">
        <v>27400</v>
      </c>
      <c r="S17" s="30">
        <v>0</v>
      </c>
      <c r="T17" s="30">
        <v>33087.46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851500</v>
      </c>
      <c r="AB17" s="30">
        <v>0</v>
      </c>
      <c r="AC17" s="30">
        <v>1021779.43</v>
      </c>
      <c r="AD17" s="30">
        <v>180350</v>
      </c>
      <c r="AE17" s="30">
        <v>0</v>
      </c>
      <c r="AF17" s="30">
        <v>306412.77</v>
      </c>
      <c r="AG17" s="30">
        <v>0</v>
      </c>
      <c r="AH17" s="30">
        <v>0</v>
      </c>
      <c r="AI17" s="30">
        <v>0</v>
      </c>
      <c r="AJ17" s="30">
        <v>270672</v>
      </c>
      <c r="AK17" s="30">
        <v>0</v>
      </c>
      <c r="AL17" s="30">
        <v>367552.53</v>
      </c>
      <c r="AM17" s="30">
        <v>1000</v>
      </c>
      <c r="AN17" s="30">
        <v>0</v>
      </c>
      <c r="AO17" s="30">
        <v>1300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2008398</v>
      </c>
      <c r="BV17" s="31">
        <f t="shared" si="0"/>
        <v>0</v>
      </c>
      <c r="BW17" s="31">
        <f t="shared" si="0"/>
        <v>2674313.51</v>
      </c>
    </row>
    <row r="18" spans="1:75" ht="14.25">
      <c r="A18" s="27">
        <f t="shared" si="2"/>
        <v>104</v>
      </c>
      <c r="B18" s="29" t="s">
        <v>23</v>
      </c>
      <c r="C18" s="30">
        <v>1099178</v>
      </c>
      <c r="D18" s="30">
        <v>0</v>
      </c>
      <c r="E18" s="30">
        <v>1541439.51</v>
      </c>
      <c r="F18" s="30">
        <v>0</v>
      </c>
      <c r="G18" s="30">
        <v>0</v>
      </c>
      <c r="H18" s="30">
        <v>0</v>
      </c>
      <c r="I18" s="30">
        <v>222084</v>
      </c>
      <c r="J18" s="30">
        <v>0</v>
      </c>
      <c r="K18" s="30">
        <v>236780.88</v>
      </c>
      <c r="L18" s="30">
        <v>79790</v>
      </c>
      <c r="M18" s="30">
        <v>0</v>
      </c>
      <c r="N18" s="30">
        <v>100120.77</v>
      </c>
      <c r="O18" s="30">
        <v>97311</v>
      </c>
      <c r="P18" s="30">
        <v>0</v>
      </c>
      <c r="Q18" s="30">
        <v>132911</v>
      </c>
      <c r="R18" s="30">
        <v>31250</v>
      </c>
      <c r="S18" s="30">
        <v>0</v>
      </c>
      <c r="T18" s="30">
        <v>62622</v>
      </c>
      <c r="U18" s="30">
        <v>76434</v>
      </c>
      <c r="V18" s="30">
        <v>0</v>
      </c>
      <c r="W18" s="30">
        <v>167309.22</v>
      </c>
      <c r="X18" s="30">
        <v>82305</v>
      </c>
      <c r="Y18" s="30">
        <v>0</v>
      </c>
      <c r="Z18" s="30">
        <v>105899.6</v>
      </c>
      <c r="AA18" s="30">
        <v>0</v>
      </c>
      <c r="AB18" s="30">
        <v>0</v>
      </c>
      <c r="AC18" s="30">
        <v>0</v>
      </c>
      <c r="AD18" s="30">
        <v>3000</v>
      </c>
      <c r="AE18" s="30">
        <v>0</v>
      </c>
      <c r="AF18" s="30">
        <v>3704.36</v>
      </c>
      <c r="AG18" s="30">
        <v>0</v>
      </c>
      <c r="AH18" s="30">
        <v>0</v>
      </c>
      <c r="AI18" s="30">
        <v>0</v>
      </c>
      <c r="AJ18" s="30">
        <v>287241</v>
      </c>
      <c r="AK18" s="30">
        <v>0</v>
      </c>
      <c r="AL18" s="30">
        <v>564861.32</v>
      </c>
      <c r="AM18" s="30">
        <v>9600</v>
      </c>
      <c r="AN18" s="30">
        <v>0</v>
      </c>
      <c r="AO18" s="30">
        <v>19200</v>
      </c>
      <c r="AP18" s="30">
        <v>0</v>
      </c>
      <c r="AQ18" s="30">
        <v>0</v>
      </c>
      <c r="AR18" s="30">
        <v>0</v>
      </c>
      <c r="AS18" s="30">
        <v>2670</v>
      </c>
      <c r="AT18" s="30">
        <v>0</v>
      </c>
      <c r="AU18" s="30">
        <v>2670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1990863</v>
      </c>
      <c r="BV18" s="31">
        <f t="shared" si="0"/>
        <v>0</v>
      </c>
      <c r="BW18" s="31">
        <f t="shared" si="0"/>
        <v>2937518.66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18850</v>
      </c>
      <c r="BL21" s="30">
        <v>0</v>
      </c>
      <c r="BM21" s="30">
        <v>18850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18850</v>
      </c>
      <c r="BV21" s="31">
        <f t="shared" si="0"/>
        <v>0</v>
      </c>
      <c r="BW21" s="31">
        <f t="shared" si="0"/>
        <v>18850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27000</v>
      </c>
      <c r="D23" s="30">
        <v>0</v>
      </c>
      <c r="E23" s="30">
        <v>41570.97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27000</v>
      </c>
      <c r="BV23" s="31">
        <f t="shared" si="0"/>
        <v>0</v>
      </c>
      <c r="BW23" s="31">
        <f t="shared" si="0"/>
        <v>41570.97</v>
      </c>
    </row>
    <row r="24" spans="1:75" ht="14.25">
      <c r="A24" s="27">
        <f t="shared" si="2"/>
        <v>110</v>
      </c>
      <c r="B24" s="29" t="s">
        <v>83</v>
      </c>
      <c r="C24" s="30">
        <v>20000</v>
      </c>
      <c r="D24" s="30">
        <v>0</v>
      </c>
      <c r="E24" s="30">
        <v>32701.8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1500</v>
      </c>
      <c r="AK24" s="30">
        <v>0</v>
      </c>
      <c r="AL24" s="30">
        <v>1500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130341</v>
      </c>
      <c r="BI24" s="30">
        <v>0</v>
      </c>
      <c r="BJ24" s="30">
        <v>21000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151841</v>
      </c>
      <c r="BV24" s="31">
        <f t="shared" si="0"/>
        <v>0</v>
      </c>
      <c r="BW24" s="31">
        <f t="shared" si="0"/>
        <v>55201.8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1372206</v>
      </c>
      <c r="D25" s="33">
        <f t="shared" si="3"/>
        <v>0</v>
      </c>
      <c r="E25" s="33">
        <f t="shared" si="3"/>
        <v>1943911.01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222124</v>
      </c>
      <c r="J25" s="33">
        <f t="shared" si="3"/>
        <v>0</v>
      </c>
      <c r="K25" s="33">
        <f t="shared" si="3"/>
        <v>236860.88</v>
      </c>
      <c r="L25" s="33">
        <f t="shared" si="3"/>
        <v>414170</v>
      </c>
      <c r="M25" s="33">
        <f t="shared" si="3"/>
        <v>0</v>
      </c>
      <c r="N25" s="33">
        <f t="shared" si="3"/>
        <v>560659.9</v>
      </c>
      <c r="O25" s="33">
        <f t="shared" si="3"/>
        <v>230916</v>
      </c>
      <c r="P25" s="33">
        <f t="shared" si="3"/>
        <v>0</v>
      </c>
      <c r="Q25" s="33">
        <f t="shared" si="3"/>
        <v>308611.64</v>
      </c>
      <c r="R25" s="33">
        <f t="shared" si="3"/>
        <v>58650</v>
      </c>
      <c r="S25" s="33">
        <f t="shared" si="3"/>
        <v>0</v>
      </c>
      <c r="T25" s="33">
        <f t="shared" si="3"/>
        <v>95709.45999999999</v>
      </c>
      <c r="U25" s="33">
        <f t="shared" si="3"/>
        <v>76434</v>
      </c>
      <c r="V25" s="33">
        <f t="shared" si="3"/>
        <v>0</v>
      </c>
      <c r="W25" s="33">
        <f t="shared" si="3"/>
        <v>167309.22</v>
      </c>
      <c r="X25" s="33">
        <f t="shared" si="3"/>
        <v>82305</v>
      </c>
      <c r="Y25" s="33">
        <f t="shared" si="3"/>
        <v>0</v>
      </c>
      <c r="Z25" s="33">
        <f t="shared" si="3"/>
        <v>105899.6</v>
      </c>
      <c r="AA25" s="33">
        <f t="shared" si="3"/>
        <v>851500</v>
      </c>
      <c r="AB25" s="33">
        <f t="shared" si="3"/>
        <v>0</v>
      </c>
      <c r="AC25" s="33">
        <f t="shared" si="3"/>
        <v>1022191.43</v>
      </c>
      <c r="AD25" s="33">
        <f t="shared" si="3"/>
        <v>184342</v>
      </c>
      <c r="AE25" s="33">
        <f t="shared" si="3"/>
        <v>0</v>
      </c>
      <c r="AF25" s="33">
        <f t="shared" si="3"/>
        <v>313131.06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559413</v>
      </c>
      <c r="AK25" s="33">
        <f t="shared" si="3"/>
        <v>0</v>
      </c>
      <c r="AL25" s="33">
        <f t="shared" si="3"/>
        <v>933913.85</v>
      </c>
      <c r="AM25" s="33">
        <f t="shared" si="3"/>
        <v>10600</v>
      </c>
      <c r="AN25" s="33">
        <f t="shared" si="3"/>
        <v>0</v>
      </c>
      <c r="AO25" s="33">
        <f t="shared" si="3"/>
        <v>20500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2670</v>
      </c>
      <c r="AT25" s="33">
        <f t="shared" si="3"/>
        <v>0</v>
      </c>
      <c r="AU25" s="33">
        <f t="shared" si="3"/>
        <v>2670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130341</v>
      </c>
      <c r="BI25" s="33">
        <f t="shared" si="3"/>
        <v>0</v>
      </c>
      <c r="BJ25" s="33">
        <f t="shared" si="3"/>
        <v>21000</v>
      </c>
      <c r="BK25" s="33">
        <f t="shared" si="3"/>
        <v>18850</v>
      </c>
      <c r="BL25" s="33">
        <f t="shared" si="3"/>
        <v>0</v>
      </c>
      <c r="BM25" s="33">
        <f t="shared" si="3"/>
        <v>18850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4214521</v>
      </c>
      <c r="BV25" s="33">
        <f t="shared" si="4"/>
        <v>0</v>
      </c>
      <c r="BW25" s="33">
        <f t="shared" si="4"/>
        <v>5751218.049999999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15000</v>
      </c>
      <c r="D29" s="30">
        <v>0</v>
      </c>
      <c r="E29" s="30">
        <v>120126.18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20000</v>
      </c>
      <c r="L29" s="30">
        <v>2678000</v>
      </c>
      <c r="M29" s="30">
        <v>0</v>
      </c>
      <c r="N29" s="30">
        <v>2773871.73</v>
      </c>
      <c r="O29" s="30">
        <v>0</v>
      </c>
      <c r="P29" s="30">
        <v>0</v>
      </c>
      <c r="Q29" s="30">
        <v>38558.11</v>
      </c>
      <c r="R29" s="30">
        <v>150000</v>
      </c>
      <c r="S29" s="30">
        <v>0</v>
      </c>
      <c r="T29" s="30">
        <v>150000</v>
      </c>
      <c r="U29" s="30">
        <v>0</v>
      </c>
      <c r="V29" s="30">
        <v>0</v>
      </c>
      <c r="W29" s="30">
        <v>0</v>
      </c>
      <c r="X29" s="30">
        <v>5000</v>
      </c>
      <c r="Y29" s="30">
        <v>0</v>
      </c>
      <c r="Z29" s="30">
        <v>13078.27</v>
      </c>
      <c r="AA29" s="30">
        <v>1057500</v>
      </c>
      <c r="AB29" s="30">
        <v>0</v>
      </c>
      <c r="AC29" s="30">
        <v>1405275.54</v>
      </c>
      <c r="AD29" s="30">
        <v>442500</v>
      </c>
      <c r="AE29" s="30">
        <v>0</v>
      </c>
      <c r="AF29" s="30">
        <v>641759.15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112721.76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4348000</v>
      </c>
      <c r="BV29" s="31">
        <f t="shared" si="5"/>
        <v>0</v>
      </c>
      <c r="BW29" s="31">
        <f t="shared" si="5"/>
        <v>5275390.74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90455.86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128071.56</v>
      </c>
      <c r="AA30" s="30">
        <v>12500</v>
      </c>
      <c r="AB30" s="30">
        <v>0</v>
      </c>
      <c r="AC30" s="30">
        <v>52272.8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12500</v>
      </c>
      <c r="BV30" s="31">
        <f t="shared" si="5"/>
        <v>0</v>
      </c>
      <c r="BW30" s="31">
        <f t="shared" si="5"/>
        <v>270800.22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8600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8600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15000</v>
      </c>
      <c r="D33" s="33">
        <f t="shared" si="6"/>
        <v>0</v>
      </c>
      <c r="E33" s="33">
        <f t="shared" si="6"/>
        <v>210582.03999999998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20000</v>
      </c>
      <c r="L33" s="33">
        <f t="shared" si="6"/>
        <v>2678000</v>
      </c>
      <c r="M33" s="33">
        <f t="shared" si="6"/>
        <v>0</v>
      </c>
      <c r="N33" s="33">
        <f t="shared" si="6"/>
        <v>2773871.73</v>
      </c>
      <c r="O33" s="33">
        <f t="shared" si="6"/>
        <v>0</v>
      </c>
      <c r="P33" s="33">
        <f t="shared" si="6"/>
        <v>0</v>
      </c>
      <c r="Q33" s="33">
        <f t="shared" si="6"/>
        <v>38558.11</v>
      </c>
      <c r="R33" s="33">
        <f t="shared" si="6"/>
        <v>150000</v>
      </c>
      <c r="S33" s="33">
        <f t="shared" si="6"/>
        <v>0</v>
      </c>
      <c r="T33" s="33">
        <f t="shared" si="6"/>
        <v>150000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5000</v>
      </c>
      <c r="Y33" s="33">
        <f t="shared" si="6"/>
        <v>0</v>
      </c>
      <c r="Z33" s="33">
        <f t="shared" si="6"/>
        <v>141149.83</v>
      </c>
      <c r="AA33" s="33">
        <f t="shared" si="6"/>
        <v>1070000</v>
      </c>
      <c r="AB33" s="33">
        <f t="shared" si="6"/>
        <v>0</v>
      </c>
      <c r="AC33" s="33">
        <f t="shared" si="6"/>
        <v>1466148.34</v>
      </c>
      <c r="AD33" s="33">
        <f t="shared" si="6"/>
        <v>442500</v>
      </c>
      <c r="AE33" s="33">
        <f t="shared" si="6"/>
        <v>0</v>
      </c>
      <c r="AF33" s="33">
        <f t="shared" si="6"/>
        <v>641759.15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112721.76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4360500</v>
      </c>
      <c r="BV33" s="33">
        <f t="shared" si="7"/>
        <v>0</v>
      </c>
      <c r="BW33" s="33">
        <f t="shared" si="7"/>
        <v>5554790.96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161036</v>
      </c>
      <c r="BL45" s="30">
        <v>0</v>
      </c>
      <c r="BM45" s="30">
        <v>161036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161036</v>
      </c>
      <c r="BV45" s="31">
        <f t="shared" si="11"/>
        <v>0</v>
      </c>
      <c r="BW45" s="31">
        <f t="shared" si="11"/>
        <v>161036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161036</v>
      </c>
      <c r="BL47" s="33">
        <f t="shared" si="12"/>
        <v>0</v>
      </c>
      <c r="BM47" s="33">
        <f t="shared" si="12"/>
        <v>161036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161036</v>
      </c>
      <c r="BV47" s="33">
        <f t="shared" si="13"/>
        <v>0</v>
      </c>
      <c r="BW47" s="33">
        <f t="shared" si="13"/>
        <v>161036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1125972</v>
      </c>
      <c r="BO50" s="30">
        <v>0</v>
      </c>
      <c r="BP50" s="30">
        <v>1125972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1125972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1125972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1125972</v>
      </c>
      <c r="BO51" s="33">
        <f aca="true" t="shared" si="15" ref="BO51:BW51">SUM(BO50)</f>
        <v>0</v>
      </c>
      <c r="BP51" s="33">
        <f t="shared" si="15"/>
        <v>1125972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1125972</v>
      </c>
      <c r="BV51" s="33">
        <f t="shared" si="15"/>
        <v>0</v>
      </c>
      <c r="BW51" s="33">
        <f t="shared" si="15"/>
        <v>1125972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370600</v>
      </c>
      <c r="BR54" s="30">
        <v>0</v>
      </c>
      <c r="BS54" s="30">
        <v>403769.21</v>
      </c>
      <c r="BT54" s="30"/>
      <c r="BU54" s="31">
        <f aca="true" t="shared" si="16" ref="BU54:BW55">+C54+F54+I54+L54+O54+R54+U54+X54+AA54+AD54+AG54+AJ54+AM54+AP54+AS54+AV54+AY54+BB54+BE54+BH54+BK54+BN54+BQ54</f>
        <v>370600</v>
      </c>
      <c r="BV54" s="31">
        <f t="shared" si="16"/>
        <v>0</v>
      </c>
      <c r="BW54" s="31">
        <f t="shared" si="16"/>
        <v>403769.21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155000</v>
      </c>
      <c r="BR55" s="30">
        <v>0</v>
      </c>
      <c r="BS55" s="30">
        <v>278884.86</v>
      </c>
      <c r="BT55" s="30"/>
      <c r="BU55" s="31">
        <f t="shared" si="16"/>
        <v>155000</v>
      </c>
      <c r="BV55" s="31">
        <f t="shared" si="16"/>
        <v>0</v>
      </c>
      <c r="BW55" s="31">
        <f t="shared" si="16"/>
        <v>278884.86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525600</v>
      </c>
      <c r="BR56" s="33">
        <f t="shared" si="18"/>
        <v>0</v>
      </c>
      <c r="BS56" s="33">
        <f t="shared" si="18"/>
        <v>682654.0700000001</v>
      </c>
      <c r="BT56" s="33"/>
      <c r="BU56" s="33">
        <f t="shared" si="18"/>
        <v>525600</v>
      </c>
      <c r="BV56" s="33">
        <f t="shared" si="18"/>
        <v>0</v>
      </c>
      <c r="BW56" s="33">
        <f t="shared" si="18"/>
        <v>682654.0700000001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1387206</v>
      </c>
      <c r="D57" s="39">
        <f t="shared" si="19"/>
        <v>0</v>
      </c>
      <c r="E57" s="39">
        <f t="shared" si="19"/>
        <v>2154493.05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222124</v>
      </c>
      <c r="J57" s="39">
        <f t="shared" si="19"/>
        <v>0</v>
      </c>
      <c r="K57" s="39">
        <f t="shared" si="19"/>
        <v>256860.88</v>
      </c>
      <c r="L57" s="39">
        <f t="shared" si="19"/>
        <v>3092170</v>
      </c>
      <c r="M57" s="39">
        <f t="shared" si="19"/>
        <v>0</v>
      </c>
      <c r="N57" s="39">
        <f t="shared" si="19"/>
        <v>3334531.63</v>
      </c>
      <c r="O57" s="39">
        <f t="shared" si="19"/>
        <v>230916</v>
      </c>
      <c r="P57" s="39">
        <f t="shared" si="19"/>
        <v>0</v>
      </c>
      <c r="Q57" s="39">
        <f t="shared" si="19"/>
        <v>347169.75</v>
      </c>
      <c r="R57" s="39">
        <f t="shared" si="19"/>
        <v>208650</v>
      </c>
      <c r="S57" s="39">
        <f t="shared" si="19"/>
        <v>0</v>
      </c>
      <c r="T57" s="39">
        <f t="shared" si="19"/>
        <v>245709.46</v>
      </c>
      <c r="U57" s="39">
        <f t="shared" si="19"/>
        <v>76434</v>
      </c>
      <c r="V57" s="39">
        <f t="shared" si="19"/>
        <v>0</v>
      </c>
      <c r="W57" s="39">
        <f t="shared" si="19"/>
        <v>167309.22</v>
      </c>
      <c r="X57" s="39">
        <f t="shared" si="19"/>
        <v>87305</v>
      </c>
      <c r="Y57" s="39">
        <f t="shared" si="19"/>
        <v>0</v>
      </c>
      <c r="Z57" s="39">
        <f t="shared" si="19"/>
        <v>247049.43</v>
      </c>
      <c r="AA57" s="39">
        <f t="shared" si="19"/>
        <v>1921500</v>
      </c>
      <c r="AB57" s="39">
        <f t="shared" si="19"/>
        <v>0</v>
      </c>
      <c r="AC57" s="39">
        <f t="shared" si="19"/>
        <v>2488339.77</v>
      </c>
      <c r="AD57" s="39">
        <f t="shared" si="19"/>
        <v>626842</v>
      </c>
      <c r="AE57" s="39">
        <f t="shared" si="19"/>
        <v>0</v>
      </c>
      <c r="AF57" s="39">
        <f t="shared" si="19"/>
        <v>954890.21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559413</v>
      </c>
      <c r="AK57" s="39">
        <f t="shared" si="19"/>
        <v>0</v>
      </c>
      <c r="AL57" s="39">
        <f t="shared" si="19"/>
        <v>1046635.61</v>
      </c>
      <c r="AM57" s="39">
        <f t="shared" si="19"/>
        <v>10600</v>
      </c>
      <c r="AN57" s="39">
        <f t="shared" si="19"/>
        <v>0</v>
      </c>
      <c r="AO57" s="39">
        <f t="shared" si="19"/>
        <v>20500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2670</v>
      </c>
      <c r="AT57" s="39">
        <f t="shared" si="19"/>
        <v>0</v>
      </c>
      <c r="AU57" s="39">
        <f t="shared" si="19"/>
        <v>2670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130341</v>
      </c>
      <c r="BI57" s="39">
        <f t="shared" si="19"/>
        <v>0</v>
      </c>
      <c r="BJ57" s="39">
        <f t="shared" si="19"/>
        <v>21000</v>
      </c>
      <c r="BK57" s="39">
        <f t="shared" si="19"/>
        <v>179886</v>
      </c>
      <c r="BL57" s="39">
        <f t="shared" si="19"/>
        <v>0</v>
      </c>
      <c r="BM57" s="39">
        <f t="shared" si="19"/>
        <v>179886</v>
      </c>
      <c r="BN57" s="39">
        <f t="shared" si="19"/>
        <v>1125972</v>
      </c>
      <c r="BO57" s="39">
        <f aca="true" t="shared" si="20" ref="BO57:BW57">+BO25+BO33+BO40+BO47+BO51+BO56</f>
        <v>0</v>
      </c>
      <c r="BP57" s="39">
        <f t="shared" si="20"/>
        <v>1125972</v>
      </c>
      <c r="BQ57" s="39">
        <f t="shared" si="20"/>
        <v>525600</v>
      </c>
      <c r="BR57" s="39">
        <f t="shared" si="20"/>
        <v>0</v>
      </c>
      <c r="BS57" s="39">
        <f t="shared" si="20"/>
        <v>682654.0700000001</v>
      </c>
      <c r="BT57" s="39"/>
      <c r="BU57" s="39">
        <f>+BU12+BU25+BU33+BU40+BU47+BU51+BU56</f>
        <v>10387629</v>
      </c>
      <c r="BV57" s="39">
        <f t="shared" si="20"/>
        <v>0</v>
      </c>
      <c r="BW57" s="39">
        <f t="shared" si="20"/>
        <v>13275671.079999998</v>
      </c>
    </row>
  </sheetData>
  <sheetProtection/>
  <mergeCells count="75"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U9:V9"/>
    <mergeCell ref="X9:Y9"/>
    <mergeCell ref="U7:W7"/>
    <mergeCell ref="X7:Z7"/>
    <mergeCell ref="O8:Q8"/>
    <mergeCell ref="R7:T7"/>
    <mergeCell ref="U8:W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Roberta Mazzara</cp:lastModifiedBy>
  <cp:lastPrinted>2018-05-23T09:33:38Z</cp:lastPrinted>
  <dcterms:created xsi:type="dcterms:W3CDTF">2000-01-20T08:39:24Z</dcterms:created>
  <dcterms:modified xsi:type="dcterms:W3CDTF">2021-03-11T09:11:16Z</dcterms:modified>
  <cp:category/>
  <cp:version/>
  <cp:contentType/>
  <cp:contentStatus/>
</cp:coreProperties>
</file>