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<sst xmlns="http://schemas.openxmlformats.org/spreadsheetml/2006/main" count="211" uniqueCount="134">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</sst>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350000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1473279.7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200000</v>
      </c>
      <c r="D14" s="7">
        <v>208464.39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200000</v>
      </c>
      <c r="D20" s="11">
        <f>SUM(D14:D19)</f>
        <v>208464.39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36432780.81</v>
      </c>
      <c r="D23" s="7">
        <v>44879183.11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14500</v>
      </c>
      <c r="D25" s="7">
        <v>13050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2000</v>
      </c>
      <c r="E26" s="8"/>
      <c r="F26" s="8"/>
    </row>
    <row r="27" spans="1:6" ht="12.75">
      <c r="A27" s="52">
        <v>20105</v>
      </c>
      <c r="B27" s="53" t="s">
        <v>28</v>
      </c>
      <c r="C27" s="7">
        <v>361034</v>
      </c>
      <c r="D27" s="7">
        <v>332860.6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36808314.81</v>
      </c>
      <c r="D28" s="16">
        <f>SUM(D23:D27)</f>
        <v>45227093.71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370140</v>
      </c>
      <c r="D31" s="7">
        <v>334231.52</v>
      </c>
      <c r="E31" s="8"/>
      <c r="F31" s="8"/>
    </row>
    <row r="32" spans="1:6" ht="12.75">
      <c r="A32" s="57">
        <v>30200</v>
      </c>
      <c r="B32" s="56" t="s">
        <v>33</v>
      </c>
      <c r="C32" s="7">
        <v>3325050</v>
      </c>
      <c r="D32" s="7">
        <v>5035128.77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578933.02</v>
      </c>
      <c r="D35" s="7">
        <v>962020.51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4274123.02</v>
      </c>
      <c r="D36" s="11">
        <f>SUM(D31:D35)</f>
        <v>6331380.799999999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1887883.41</v>
      </c>
      <c r="D40" s="7">
        <v>5825662.65</v>
      </c>
      <c r="E40" s="8"/>
      <c r="F40" s="8"/>
    </row>
    <row r="41" spans="1:6" ht="12.75">
      <c r="A41" s="52">
        <v>40300</v>
      </c>
      <c r="B41" s="53" t="s">
        <v>42</v>
      </c>
      <c r="C41" s="7">
        <v>170000</v>
      </c>
      <c r="D41" s="7">
        <v>235820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1986257.56</v>
      </c>
      <c r="D43" s="7">
        <v>1787631.8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4044140.9699999997</v>
      </c>
      <c r="D44" s="11">
        <f>SUM(D39:D43)</f>
        <v>7849114.45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9697792.64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9697792.64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9685000</v>
      </c>
      <c r="D65" s="7">
        <v>8771389</v>
      </c>
      <c r="E65" s="8"/>
      <c r="F65" s="8"/>
    </row>
    <row r="66" spans="1:6" ht="12.75">
      <c r="A66" s="52">
        <v>90200</v>
      </c>
      <c r="B66" s="53" t="s">
        <v>63</v>
      </c>
      <c r="C66" s="7">
        <v>30000</v>
      </c>
      <c r="D66" s="7">
        <v>29069.35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9715000</v>
      </c>
      <c r="D67" s="11">
        <f>SUM(D65:D66)</f>
        <v>8800458.35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64739371.44</v>
      </c>
      <c r="D68" s="20">
        <f>+D20+D28+D36+D44+D51+D58+D62+D67</f>
        <v>68416511.7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65089371.44</v>
      </c>
      <c r="D69" s="20">
        <f>+D68+D11</f>
        <v>69889791.4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view="pageBreakPreview" zoomScale="60" workbookViewId="0" topLeftCell="A1">
      <selection activeCell="D5" sqref="D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4" width="14.421875" style="0" customWidth="1"/>
    <col min="75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 t="s">
        <v>131</v>
      </c>
      <c r="C5" s="40"/>
      <c r="D5" s="3">
        <f>Entrate!C5</f>
        <v>2021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84" t="s">
        <v>129</v>
      </c>
      <c r="BU7" s="86" t="s">
        <v>130</v>
      </c>
      <c r="BV7" s="87"/>
      <c r="BW7" s="88"/>
    </row>
    <row r="8" spans="1:75" s="23" customFormat="1" ht="58.5" customHeight="1">
      <c r="A8" s="24"/>
      <c r="B8" s="104"/>
      <c r="C8" s="87" t="s">
        <v>67</v>
      </c>
      <c r="D8" s="87"/>
      <c r="E8" s="98"/>
      <c r="F8" s="97" t="s">
        <v>68</v>
      </c>
      <c r="G8" s="98"/>
      <c r="H8" s="99"/>
      <c r="I8" s="92" t="s">
        <v>69</v>
      </c>
      <c r="J8" s="93"/>
      <c r="K8" s="102"/>
      <c r="L8" s="101" t="s">
        <v>70</v>
      </c>
      <c r="M8" s="94"/>
      <c r="N8" s="102"/>
      <c r="O8" s="101" t="s">
        <v>71</v>
      </c>
      <c r="P8" s="94"/>
      <c r="Q8" s="102"/>
      <c r="R8" s="87" t="s">
        <v>133</v>
      </c>
      <c r="S8" s="87"/>
      <c r="T8" s="98"/>
      <c r="U8" s="97" t="s">
        <v>112</v>
      </c>
      <c r="V8" s="98"/>
      <c r="W8" s="99"/>
      <c r="X8" s="92" t="s">
        <v>113</v>
      </c>
      <c r="Y8" s="93"/>
      <c r="Z8" s="102"/>
      <c r="AA8" s="101" t="s">
        <v>114</v>
      </c>
      <c r="AB8" s="94"/>
      <c r="AC8" s="102"/>
      <c r="AD8" s="101" t="s">
        <v>115</v>
      </c>
      <c r="AE8" s="94"/>
      <c r="AF8" s="102"/>
      <c r="AG8" s="87" t="s">
        <v>116</v>
      </c>
      <c r="AH8" s="87"/>
      <c r="AI8" s="98"/>
      <c r="AJ8" s="97" t="s">
        <v>117</v>
      </c>
      <c r="AK8" s="98"/>
      <c r="AL8" s="99"/>
      <c r="AM8" s="92" t="s">
        <v>118</v>
      </c>
      <c r="AN8" s="93"/>
      <c r="AO8" s="102"/>
      <c r="AP8" s="101" t="s">
        <v>119</v>
      </c>
      <c r="AQ8" s="94"/>
      <c r="AR8" s="102"/>
      <c r="AS8" s="101" t="s">
        <v>120</v>
      </c>
      <c r="AT8" s="94"/>
      <c r="AU8" s="102"/>
      <c r="AV8" s="87" t="s">
        <v>121</v>
      </c>
      <c r="AW8" s="87"/>
      <c r="AX8" s="98"/>
      <c r="AY8" s="97" t="s">
        <v>122</v>
      </c>
      <c r="AZ8" s="98"/>
      <c r="BA8" s="99"/>
      <c r="BB8" s="92" t="s">
        <v>123</v>
      </c>
      <c r="BC8" s="93"/>
      <c r="BD8" s="102"/>
      <c r="BE8" s="101" t="s">
        <v>124</v>
      </c>
      <c r="BF8" s="94"/>
      <c r="BG8" s="102"/>
      <c r="BH8" s="101" t="s">
        <v>125</v>
      </c>
      <c r="BI8" s="94"/>
      <c r="BJ8" s="102"/>
      <c r="BK8" s="87" t="s">
        <v>126</v>
      </c>
      <c r="BL8" s="87"/>
      <c r="BM8" s="98"/>
      <c r="BN8" s="97" t="s">
        <v>127</v>
      </c>
      <c r="BO8" s="98"/>
      <c r="BP8" s="99"/>
      <c r="BQ8" s="92" t="s">
        <v>128</v>
      </c>
      <c r="BR8" s="93"/>
      <c r="BS8" s="94"/>
      <c r="BT8" s="85"/>
      <c r="BU8" s="89"/>
      <c r="BV8" s="90"/>
      <c r="BW8" s="91"/>
    </row>
    <row r="9" spans="1:75" s="23" customFormat="1" ht="11.25" customHeight="1">
      <c r="A9" s="24"/>
      <c r="B9" s="61"/>
      <c r="C9" s="95" t="s">
        <v>4</v>
      </c>
      <c r="D9" s="96"/>
      <c r="E9" s="62" t="s">
        <v>5</v>
      </c>
      <c r="F9" s="95" t="s">
        <v>4</v>
      </c>
      <c r="G9" s="96"/>
      <c r="H9" s="69" t="s">
        <v>5</v>
      </c>
      <c r="I9" s="95" t="s">
        <v>4</v>
      </c>
      <c r="J9" s="96"/>
      <c r="K9" s="25" t="s">
        <v>5</v>
      </c>
      <c r="L9" s="95" t="s">
        <v>4</v>
      </c>
      <c r="M9" s="96"/>
      <c r="N9" s="25" t="s">
        <v>5</v>
      </c>
      <c r="O9" s="95" t="s">
        <v>4</v>
      </c>
      <c r="P9" s="96"/>
      <c r="Q9" s="25" t="s">
        <v>5</v>
      </c>
      <c r="R9" s="100" t="s">
        <v>4</v>
      </c>
      <c r="S9" s="96"/>
      <c r="T9" s="62" t="s">
        <v>5</v>
      </c>
      <c r="U9" s="95" t="s">
        <v>4</v>
      </c>
      <c r="V9" s="96"/>
      <c r="W9" s="69" t="s">
        <v>5</v>
      </c>
      <c r="X9" s="95" t="s">
        <v>4</v>
      </c>
      <c r="Y9" s="96"/>
      <c r="Z9" s="25" t="s">
        <v>5</v>
      </c>
      <c r="AA9" s="95" t="s">
        <v>4</v>
      </c>
      <c r="AB9" s="96"/>
      <c r="AC9" s="25" t="s">
        <v>5</v>
      </c>
      <c r="AD9" s="95" t="s">
        <v>4</v>
      </c>
      <c r="AE9" s="96"/>
      <c r="AF9" s="25" t="s">
        <v>5</v>
      </c>
      <c r="AG9" s="100" t="s">
        <v>4</v>
      </c>
      <c r="AH9" s="96"/>
      <c r="AI9" s="62" t="s">
        <v>5</v>
      </c>
      <c r="AJ9" s="95" t="s">
        <v>4</v>
      </c>
      <c r="AK9" s="96"/>
      <c r="AL9" s="69" t="s">
        <v>5</v>
      </c>
      <c r="AM9" s="95" t="s">
        <v>4</v>
      </c>
      <c r="AN9" s="96"/>
      <c r="AO9" s="25" t="s">
        <v>5</v>
      </c>
      <c r="AP9" s="95" t="s">
        <v>4</v>
      </c>
      <c r="AQ9" s="96"/>
      <c r="AR9" s="25" t="s">
        <v>5</v>
      </c>
      <c r="AS9" s="95" t="s">
        <v>4</v>
      </c>
      <c r="AT9" s="96"/>
      <c r="AU9" s="25" t="s">
        <v>5</v>
      </c>
      <c r="AV9" s="100" t="s">
        <v>4</v>
      </c>
      <c r="AW9" s="96"/>
      <c r="AX9" s="62" t="s">
        <v>5</v>
      </c>
      <c r="AY9" s="95" t="s">
        <v>4</v>
      </c>
      <c r="AZ9" s="96"/>
      <c r="BA9" s="69" t="s">
        <v>5</v>
      </c>
      <c r="BB9" s="95" t="s">
        <v>4</v>
      </c>
      <c r="BC9" s="96"/>
      <c r="BD9" s="25" t="s">
        <v>5</v>
      </c>
      <c r="BE9" s="95" t="s">
        <v>4</v>
      </c>
      <c r="BF9" s="96"/>
      <c r="BG9" s="25" t="s">
        <v>5</v>
      </c>
      <c r="BH9" s="95" t="s">
        <v>4</v>
      </c>
      <c r="BI9" s="96"/>
      <c r="BJ9" s="25" t="s">
        <v>5</v>
      </c>
      <c r="BK9" s="100" t="s">
        <v>4</v>
      </c>
      <c r="BL9" s="96"/>
      <c r="BM9" s="62" t="s">
        <v>5</v>
      </c>
      <c r="BN9" s="95" t="s">
        <v>4</v>
      </c>
      <c r="BO9" s="96"/>
      <c r="BP9" s="69" t="s">
        <v>5</v>
      </c>
      <c r="BQ9" s="95" t="s">
        <v>4</v>
      </c>
      <c r="BR9" s="96"/>
      <c r="BS9" s="25" t="s">
        <v>5</v>
      </c>
      <c r="BT9" s="77" t="s">
        <v>4</v>
      </c>
      <c r="BU9" s="95" t="s">
        <v>4</v>
      </c>
      <c r="BV9" s="96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8593433.8</v>
      </c>
      <c r="D15" s="30">
        <v>0</v>
      </c>
      <c r="E15" s="30">
        <v>9489359.57</v>
      </c>
      <c r="F15" s="30">
        <v>96172.2</v>
      </c>
      <c r="G15" s="30">
        <v>0</v>
      </c>
      <c r="H15" s="30">
        <v>101743.91</v>
      </c>
      <c r="I15" s="30">
        <v>3264136.81</v>
      </c>
      <c r="J15" s="30">
        <v>0</v>
      </c>
      <c r="K15" s="30">
        <v>3679652.35</v>
      </c>
      <c r="L15" s="30">
        <v>357937.55</v>
      </c>
      <c r="M15" s="30">
        <v>0</v>
      </c>
      <c r="N15" s="30">
        <v>400960.34</v>
      </c>
      <c r="O15" s="30">
        <v>1551823.26</v>
      </c>
      <c r="P15" s="30">
        <v>0</v>
      </c>
      <c r="Q15" s="30">
        <v>1691995.17</v>
      </c>
      <c r="R15" s="30">
        <v>34189.97</v>
      </c>
      <c r="S15" s="30">
        <v>0</v>
      </c>
      <c r="T15" s="30">
        <v>38917.58</v>
      </c>
      <c r="U15" s="30">
        <v>99511.81</v>
      </c>
      <c r="V15" s="30">
        <v>0</v>
      </c>
      <c r="W15" s="30">
        <v>108101.84</v>
      </c>
      <c r="X15" s="30">
        <v>1311123.87</v>
      </c>
      <c r="Y15" s="30">
        <v>0</v>
      </c>
      <c r="Z15" s="30">
        <v>1407135.27</v>
      </c>
      <c r="AA15" s="30">
        <v>1084664.16</v>
      </c>
      <c r="AB15" s="30">
        <v>0</v>
      </c>
      <c r="AC15" s="30">
        <v>1163781.08</v>
      </c>
      <c r="AD15" s="30">
        <v>1015254.99</v>
      </c>
      <c r="AE15" s="30">
        <v>0</v>
      </c>
      <c r="AF15" s="30">
        <v>1082904.62</v>
      </c>
      <c r="AG15" s="30">
        <v>0</v>
      </c>
      <c r="AH15" s="30">
        <v>0</v>
      </c>
      <c r="AI15" s="30">
        <v>0</v>
      </c>
      <c r="AJ15" s="30">
        <v>2084430.19</v>
      </c>
      <c r="AK15" s="30">
        <v>0</v>
      </c>
      <c r="AL15" s="30">
        <v>2192275.92</v>
      </c>
      <c r="AM15" s="30">
        <v>0</v>
      </c>
      <c r="AN15" s="30">
        <v>0</v>
      </c>
      <c r="AO15" s="30">
        <v>0</v>
      </c>
      <c r="AP15" s="30">
        <v>583881.55</v>
      </c>
      <c r="AQ15" s="30">
        <v>0</v>
      </c>
      <c r="AR15" s="30">
        <v>603440.46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245596.16</v>
      </c>
      <c r="BF15" s="30">
        <v>0</v>
      </c>
      <c r="BG15" s="30">
        <v>250006.47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20322156.320000004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22210274.58</v>
      </c>
    </row>
    <row r="16" spans="1:75" ht="15">
      <c r="A16" s="27">
        <f>A15+1</f>
        <v>102</v>
      </c>
      <c r="B16" s="29" t="s">
        <v>76</v>
      </c>
      <c r="C16" s="30">
        <v>530273.17</v>
      </c>
      <c r="D16" s="30">
        <v>0</v>
      </c>
      <c r="E16" s="30">
        <v>585653.35</v>
      </c>
      <c r="F16" s="30">
        <v>6631.46</v>
      </c>
      <c r="G16" s="30">
        <v>0</v>
      </c>
      <c r="H16" s="30">
        <v>6991.46</v>
      </c>
      <c r="I16" s="30">
        <v>205731.68</v>
      </c>
      <c r="J16" s="30">
        <v>0</v>
      </c>
      <c r="K16" s="30">
        <v>228804.13</v>
      </c>
      <c r="L16" s="30">
        <v>25878.8</v>
      </c>
      <c r="M16" s="30">
        <v>0</v>
      </c>
      <c r="N16" s="30">
        <v>29815.4</v>
      </c>
      <c r="O16" s="30">
        <v>89339.47</v>
      </c>
      <c r="P16" s="30">
        <v>0</v>
      </c>
      <c r="Q16" s="30">
        <v>101049.37</v>
      </c>
      <c r="R16" s="30">
        <v>2258.43</v>
      </c>
      <c r="S16" s="30">
        <v>0</v>
      </c>
      <c r="T16" s="30">
        <v>2528.43</v>
      </c>
      <c r="U16" s="30">
        <v>6676.73</v>
      </c>
      <c r="V16" s="30">
        <v>0</v>
      </c>
      <c r="W16" s="30">
        <v>7216.73</v>
      </c>
      <c r="X16" s="30">
        <v>76565.22</v>
      </c>
      <c r="Y16" s="30">
        <v>0</v>
      </c>
      <c r="Z16" s="30">
        <v>81995.15</v>
      </c>
      <c r="AA16" s="30">
        <v>69917.79</v>
      </c>
      <c r="AB16" s="30">
        <v>0</v>
      </c>
      <c r="AC16" s="30">
        <v>76610.19</v>
      </c>
      <c r="AD16" s="30">
        <v>68082.37</v>
      </c>
      <c r="AE16" s="30">
        <v>0</v>
      </c>
      <c r="AF16" s="30">
        <v>71788.52</v>
      </c>
      <c r="AG16" s="30">
        <v>0</v>
      </c>
      <c r="AH16" s="30">
        <v>0</v>
      </c>
      <c r="AI16" s="30">
        <v>0</v>
      </c>
      <c r="AJ16" s="30">
        <v>132352.67</v>
      </c>
      <c r="AK16" s="30">
        <v>0</v>
      </c>
      <c r="AL16" s="30">
        <v>142858.03</v>
      </c>
      <c r="AM16" s="30">
        <v>0</v>
      </c>
      <c r="AN16" s="30">
        <v>0</v>
      </c>
      <c r="AO16" s="30">
        <v>0</v>
      </c>
      <c r="AP16" s="30">
        <v>38372.11</v>
      </c>
      <c r="AQ16" s="30">
        <v>0</v>
      </c>
      <c r="AR16" s="30">
        <v>39362.11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14865.39</v>
      </c>
      <c r="BF16" s="30">
        <v>0</v>
      </c>
      <c r="BG16" s="30">
        <v>15765.39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1266945.29</v>
      </c>
      <c r="BV16" s="31">
        <f t="shared" si="0"/>
        <v>0</v>
      </c>
      <c r="BW16" s="31">
        <f t="shared" si="0"/>
        <v>1390438.26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2674545.89</v>
      </c>
      <c r="D17" s="30">
        <v>0</v>
      </c>
      <c r="E17" s="30">
        <v>4028936.05</v>
      </c>
      <c r="F17" s="30">
        <v>0</v>
      </c>
      <c r="G17" s="30">
        <v>0</v>
      </c>
      <c r="H17" s="30">
        <v>0</v>
      </c>
      <c r="I17" s="30">
        <v>628823</v>
      </c>
      <c r="J17" s="30">
        <v>0</v>
      </c>
      <c r="K17" s="30">
        <v>906182.63</v>
      </c>
      <c r="L17" s="30">
        <v>1878363.88</v>
      </c>
      <c r="M17" s="30">
        <v>0</v>
      </c>
      <c r="N17" s="30">
        <v>2360179.27</v>
      </c>
      <c r="O17" s="30">
        <v>237067.32</v>
      </c>
      <c r="P17" s="30">
        <v>0</v>
      </c>
      <c r="Q17" s="30">
        <v>301064.13</v>
      </c>
      <c r="R17" s="30">
        <v>77952</v>
      </c>
      <c r="S17" s="30">
        <v>0</v>
      </c>
      <c r="T17" s="30">
        <v>99766.92</v>
      </c>
      <c r="U17" s="30">
        <v>249420.68</v>
      </c>
      <c r="V17" s="30">
        <v>0</v>
      </c>
      <c r="W17" s="30">
        <v>363950.81</v>
      </c>
      <c r="X17" s="30">
        <v>264850</v>
      </c>
      <c r="Y17" s="30">
        <v>0</v>
      </c>
      <c r="Z17" s="30">
        <v>703209.74</v>
      </c>
      <c r="AA17" s="30">
        <v>881019.93</v>
      </c>
      <c r="AB17" s="30">
        <v>0</v>
      </c>
      <c r="AC17" s="30">
        <v>1261261.46</v>
      </c>
      <c r="AD17" s="30">
        <v>2176909.17</v>
      </c>
      <c r="AE17" s="30">
        <v>0</v>
      </c>
      <c r="AF17" s="30">
        <v>3602245.82</v>
      </c>
      <c r="AG17" s="30">
        <v>0</v>
      </c>
      <c r="AH17" s="30">
        <v>0</v>
      </c>
      <c r="AI17" s="30">
        <v>0</v>
      </c>
      <c r="AJ17" s="30">
        <v>4612823.09</v>
      </c>
      <c r="AK17" s="30">
        <v>0</v>
      </c>
      <c r="AL17" s="30">
        <v>6114557</v>
      </c>
      <c r="AM17" s="30">
        <v>0</v>
      </c>
      <c r="AN17" s="30">
        <v>0</v>
      </c>
      <c r="AO17" s="30">
        <v>0</v>
      </c>
      <c r="AP17" s="30">
        <v>2380.32</v>
      </c>
      <c r="AQ17" s="30">
        <v>0</v>
      </c>
      <c r="AR17" s="30">
        <v>2683.22</v>
      </c>
      <c r="AS17" s="30">
        <v>19183.91</v>
      </c>
      <c r="AT17" s="30">
        <v>0</v>
      </c>
      <c r="AU17" s="30">
        <v>19183.91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55691</v>
      </c>
      <c r="BF17" s="30">
        <v>0</v>
      </c>
      <c r="BG17" s="30">
        <v>55957.4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13759030.19</v>
      </c>
      <c r="BV17" s="31">
        <f t="shared" si="0"/>
        <v>0</v>
      </c>
      <c r="BW17" s="31">
        <f t="shared" si="0"/>
        <v>19819178.359999996</v>
      </c>
    </row>
    <row r="18" spans="1:75" ht="15">
      <c r="A18" s="27">
        <f t="shared" si="2"/>
        <v>104</v>
      </c>
      <c r="B18" s="29" t="s">
        <v>23</v>
      </c>
      <c r="C18" s="30">
        <v>32800</v>
      </c>
      <c r="D18" s="30">
        <v>0</v>
      </c>
      <c r="E18" s="30">
        <v>53950</v>
      </c>
      <c r="F18" s="30">
        <v>0</v>
      </c>
      <c r="G18" s="30">
        <v>0</v>
      </c>
      <c r="H18" s="30">
        <v>0</v>
      </c>
      <c r="I18" s="30">
        <v>24000</v>
      </c>
      <c r="J18" s="30">
        <v>0</v>
      </c>
      <c r="K18" s="30">
        <v>43703.11</v>
      </c>
      <c r="L18" s="30">
        <v>331350</v>
      </c>
      <c r="M18" s="30">
        <v>0</v>
      </c>
      <c r="N18" s="30">
        <v>412395</v>
      </c>
      <c r="O18" s="30">
        <v>311901.68</v>
      </c>
      <c r="P18" s="30">
        <v>0</v>
      </c>
      <c r="Q18" s="30">
        <v>325932.68</v>
      </c>
      <c r="R18" s="30">
        <v>5000</v>
      </c>
      <c r="S18" s="30">
        <v>0</v>
      </c>
      <c r="T18" s="30">
        <v>8150</v>
      </c>
      <c r="U18" s="30">
        <v>367547</v>
      </c>
      <c r="V18" s="30">
        <v>0</v>
      </c>
      <c r="W18" s="30">
        <v>483819.8</v>
      </c>
      <c r="X18" s="30">
        <v>666333</v>
      </c>
      <c r="Y18" s="30">
        <v>0</v>
      </c>
      <c r="Z18" s="30">
        <v>837539.23</v>
      </c>
      <c r="AA18" s="30">
        <v>39105</v>
      </c>
      <c r="AB18" s="30">
        <v>0</v>
      </c>
      <c r="AC18" s="30">
        <v>67874.73</v>
      </c>
      <c r="AD18" s="30">
        <v>446745</v>
      </c>
      <c r="AE18" s="30">
        <v>0</v>
      </c>
      <c r="AF18" s="30">
        <v>447645</v>
      </c>
      <c r="AG18" s="30">
        <v>0</v>
      </c>
      <c r="AH18" s="30">
        <v>0</v>
      </c>
      <c r="AI18" s="30">
        <v>0</v>
      </c>
      <c r="AJ18" s="30">
        <v>2182963.96</v>
      </c>
      <c r="AK18" s="30">
        <v>0</v>
      </c>
      <c r="AL18" s="30">
        <v>4258193.31</v>
      </c>
      <c r="AM18" s="30">
        <v>0</v>
      </c>
      <c r="AN18" s="30">
        <v>0</v>
      </c>
      <c r="AO18" s="30">
        <v>0</v>
      </c>
      <c r="AP18" s="30">
        <v>68247.92</v>
      </c>
      <c r="AQ18" s="30">
        <v>0</v>
      </c>
      <c r="AR18" s="30">
        <v>216971.05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12582</v>
      </c>
      <c r="BF18" s="30">
        <v>0</v>
      </c>
      <c r="BG18" s="30">
        <v>12582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4488575.56</v>
      </c>
      <c r="BV18" s="31">
        <f t="shared" si="0"/>
        <v>0</v>
      </c>
      <c r="BW18" s="31">
        <f t="shared" si="0"/>
        <v>7168755.909999999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2014.85</v>
      </c>
      <c r="AE21" s="30">
        <v>0</v>
      </c>
      <c r="AF21" s="30">
        <v>2014.85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2014.85</v>
      </c>
      <c r="BV21" s="31">
        <f t="shared" si="0"/>
        <v>0</v>
      </c>
      <c r="BW21" s="31">
        <f t="shared" si="0"/>
        <v>2014.85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46629.37</v>
      </c>
      <c r="D23" s="30">
        <v>0</v>
      </c>
      <c r="E23" s="30">
        <v>70531.15</v>
      </c>
      <c r="F23" s="30">
        <v>0</v>
      </c>
      <c r="G23" s="30">
        <v>0</v>
      </c>
      <c r="H23" s="30">
        <v>0</v>
      </c>
      <c r="I23" s="30">
        <v>409900</v>
      </c>
      <c r="J23" s="30">
        <v>0</v>
      </c>
      <c r="K23" s="30">
        <v>654333.16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175557.94</v>
      </c>
      <c r="AK23" s="30">
        <v>0</v>
      </c>
      <c r="AL23" s="30">
        <v>327254.69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632087.31</v>
      </c>
      <c r="BV23" s="31">
        <f t="shared" si="0"/>
        <v>0</v>
      </c>
      <c r="BW23" s="31">
        <f t="shared" si="0"/>
        <v>1052119</v>
      </c>
    </row>
    <row r="24" spans="1:75" ht="15">
      <c r="A24" s="27">
        <f t="shared" si="2"/>
        <v>110</v>
      </c>
      <c r="B24" s="29" t="s">
        <v>83</v>
      </c>
      <c r="C24" s="30">
        <v>797317</v>
      </c>
      <c r="D24" s="30">
        <v>0</v>
      </c>
      <c r="E24" s="30">
        <v>817079.42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1387</v>
      </c>
      <c r="AK24" s="30">
        <v>0</v>
      </c>
      <c r="AL24" s="30">
        <v>1387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1074390.3</v>
      </c>
      <c r="BI24" s="30">
        <v>0</v>
      </c>
      <c r="BJ24" s="30">
        <v>128000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1873094.3</v>
      </c>
      <c r="BV24" s="31">
        <f t="shared" si="0"/>
        <v>0</v>
      </c>
      <c r="BW24" s="31">
        <f t="shared" si="0"/>
        <v>946466.42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12674999.23</v>
      </c>
      <c r="D25" s="33">
        <f t="shared" si="3"/>
        <v>0</v>
      </c>
      <c r="E25" s="33">
        <f t="shared" si="3"/>
        <v>15045509.54</v>
      </c>
      <c r="F25" s="33">
        <f t="shared" si="3"/>
        <v>102803.66</v>
      </c>
      <c r="G25" s="33">
        <f t="shared" si="3"/>
        <v>0</v>
      </c>
      <c r="H25" s="33">
        <f t="shared" si="3"/>
        <v>108735.37000000001</v>
      </c>
      <c r="I25" s="33">
        <f t="shared" si="3"/>
        <v>4532591.49</v>
      </c>
      <c r="J25" s="33">
        <f t="shared" si="3"/>
        <v>0</v>
      </c>
      <c r="K25" s="33">
        <f t="shared" si="3"/>
        <v>5512675.380000001</v>
      </c>
      <c r="L25" s="33">
        <f t="shared" si="3"/>
        <v>2593530.23</v>
      </c>
      <c r="M25" s="33">
        <f t="shared" si="3"/>
        <v>0</v>
      </c>
      <c r="N25" s="33">
        <f t="shared" si="3"/>
        <v>3203350.0100000002</v>
      </c>
      <c r="O25" s="33">
        <f t="shared" si="3"/>
        <v>2190131.73</v>
      </c>
      <c r="P25" s="33">
        <f t="shared" si="3"/>
        <v>0</v>
      </c>
      <c r="Q25" s="33">
        <f t="shared" si="3"/>
        <v>2420041.35</v>
      </c>
      <c r="R25" s="33">
        <f t="shared" si="3"/>
        <v>119400.4</v>
      </c>
      <c r="S25" s="33">
        <f t="shared" si="3"/>
        <v>0</v>
      </c>
      <c r="T25" s="33">
        <f t="shared" si="3"/>
        <v>149362.93</v>
      </c>
      <c r="U25" s="33">
        <f t="shared" si="3"/>
        <v>723156.22</v>
      </c>
      <c r="V25" s="33">
        <f t="shared" si="3"/>
        <v>0</v>
      </c>
      <c r="W25" s="33">
        <f t="shared" si="3"/>
        <v>963089.1799999999</v>
      </c>
      <c r="X25" s="33">
        <f t="shared" si="3"/>
        <v>2318872.09</v>
      </c>
      <c r="Y25" s="33">
        <f t="shared" si="3"/>
        <v>0</v>
      </c>
      <c r="Z25" s="33">
        <f t="shared" si="3"/>
        <v>3029879.39</v>
      </c>
      <c r="AA25" s="33">
        <f t="shared" si="3"/>
        <v>2074706.88</v>
      </c>
      <c r="AB25" s="33">
        <f t="shared" si="3"/>
        <v>0</v>
      </c>
      <c r="AC25" s="33">
        <f t="shared" si="3"/>
        <v>2569527.46</v>
      </c>
      <c r="AD25" s="33">
        <f t="shared" si="3"/>
        <v>3709006.38</v>
      </c>
      <c r="AE25" s="33">
        <f t="shared" si="3"/>
        <v>0</v>
      </c>
      <c r="AF25" s="33">
        <f t="shared" si="3"/>
        <v>5206598.81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9189514.85</v>
      </c>
      <c r="AK25" s="33">
        <f t="shared" si="3"/>
        <v>0</v>
      </c>
      <c r="AL25" s="33">
        <f t="shared" si="3"/>
        <v>13036525.949999997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692881.9</v>
      </c>
      <c r="AQ25" s="33">
        <f t="shared" si="3"/>
        <v>0</v>
      </c>
      <c r="AR25" s="33">
        <f t="shared" si="3"/>
        <v>862456.8399999999</v>
      </c>
      <c r="AS25" s="33">
        <f t="shared" si="3"/>
        <v>19183.91</v>
      </c>
      <c r="AT25" s="33">
        <f t="shared" si="3"/>
        <v>0</v>
      </c>
      <c r="AU25" s="33">
        <f t="shared" si="3"/>
        <v>19183.91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328734.55</v>
      </c>
      <c r="BF25" s="33">
        <f t="shared" si="3"/>
        <v>0</v>
      </c>
      <c r="BG25" s="33">
        <f t="shared" si="3"/>
        <v>334311.26</v>
      </c>
      <c r="BH25" s="33">
        <f t="shared" si="3"/>
        <v>1074390.3</v>
      </c>
      <c r="BI25" s="33">
        <f t="shared" si="3"/>
        <v>0</v>
      </c>
      <c r="BJ25" s="33">
        <f t="shared" si="3"/>
        <v>128000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42343903.82000001</v>
      </c>
      <c r="BV25" s="33">
        <f t="shared" si="4"/>
        <v>0</v>
      </c>
      <c r="BW25" s="33">
        <f t="shared" si="4"/>
        <v>52589247.379999995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320000</v>
      </c>
      <c r="D29" s="30">
        <v>0</v>
      </c>
      <c r="E29" s="30">
        <v>949745.05</v>
      </c>
      <c r="F29" s="30">
        <v>0</v>
      </c>
      <c r="G29" s="30">
        <v>0</v>
      </c>
      <c r="H29" s="30">
        <v>0</v>
      </c>
      <c r="I29" s="30">
        <v>452000</v>
      </c>
      <c r="J29" s="30">
        <v>0</v>
      </c>
      <c r="K29" s="30">
        <v>944795.2</v>
      </c>
      <c r="L29" s="30">
        <v>0</v>
      </c>
      <c r="M29" s="30">
        <v>0</v>
      </c>
      <c r="N29" s="30">
        <v>0</v>
      </c>
      <c r="O29" s="30">
        <v>350000</v>
      </c>
      <c r="P29" s="30">
        <v>0</v>
      </c>
      <c r="Q29" s="30">
        <v>150000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495383.41</v>
      </c>
      <c r="AB29" s="30">
        <v>0</v>
      </c>
      <c r="AC29" s="30">
        <v>783590.25</v>
      </c>
      <c r="AD29" s="30">
        <v>680000</v>
      </c>
      <c r="AE29" s="30">
        <v>0</v>
      </c>
      <c r="AF29" s="30">
        <v>1728545.74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2297383.41</v>
      </c>
      <c r="BV29" s="31">
        <f t="shared" si="5"/>
        <v>0</v>
      </c>
      <c r="BW29" s="31">
        <f t="shared" si="5"/>
        <v>4556676.24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500</v>
      </c>
      <c r="S30" s="30">
        <v>0</v>
      </c>
      <c r="T30" s="30">
        <v>35905</v>
      </c>
      <c r="U30" s="30">
        <v>0</v>
      </c>
      <c r="V30" s="30">
        <v>0</v>
      </c>
      <c r="W30" s="30">
        <v>0</v>
      </c>
      <c r="X30" s="30">
        <v>996344</v>
      </c>
      <c r="Y30" s="30">
        <v>0</v>
      </c>
      <c r="Z30" s="30">
        <v>896709.6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112500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996844</v>
      </c>
      <c r="BV30" s="31">
        <f t="shared" si="5"/>
        <v>0</v>
      </c>
      <c r="BW30" s="31">
        <f t="shared" si="5"/>
        <v>1045114.6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320000</v>
      </c>
      <c r="D33" s="33">
        <f t="shared" si="6"/>
        <v>0</v>
      </c>
      <c r="E33" s="33">
        <f t="shared" si="6"/>
        <v>949745.05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452000</v>
      </c>
      <c r="J33" s="33">
        <f t="shared" si="6"/>
        <v>0</v>
      </c>
      <c r="K33" s="33">
        <f t="shared" si="6"/>
        <v>944795.2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350000</v>
      </c>
      <c r="P33" s="33">
        <f t="shared" si="6"/>
        <v>0</v>
      </c>
      <c r="Q33" s="33">
        <f t="shared" si="6"/>
        <v>150000</v>
      </c>
      <c r="R33" s="33">
        <f t="shared" si="6"/>
        <v>500</v>
      </c>
      <c r="S33" s="33">
        <f t="shared" si="6"/>
        <v>0</v>
      </c>
      <c r="T33" s="33">
        <f t="shared" si="6"/>
        <v>35905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996344</v>
      </c>
      <c r="Y33" s="33">
        <f t="shared" si="6"/>
        <v>0</v>
      </c>
      <c r="Z33" s="33">
        <f t="shared" si="6"/>
        <v>896709.6</v>
      </c>
      <c r="AA33" s="33">
        <f t="shared" si="6"/>
        <v>495383.41</v>
      </c>
      <c r="AB33" s="33">
        <f t="shared" si="6"/>
        <v>0</v>
      </c>
      <c r="AC33" s="33">
        <f t="shared" si="6"/>
        <v>783590.25</v>
      </c>
      <c r="AD33" s="33">
        <f t="shared" si="6"/>
        <v>680000</v>
      </c>
      <c r="AE33" s="33">
        <f t="shared" si="6"/>
        <v>0</v>
      </c>
      <c r="AF33" s="33">
        <f t="shared" si="6"/>
        <v>1841045.74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3294227.41</v>
      </c>
      <c r="BV33" s="33">
        <f t="shared" si="7"/>
        <v>0</v>
      </c>
      <c r="BW33" s="33">
        <f t="shared" si="7"/>
        <v>5601790.84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38447.57</v>
      </c>
      <c r="BL45" s="30">
        <v>0</v>
      </c>
      <c r="BM45" s="30">
        <v>38447.57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38447.57</v>
      </c>
      <c r="BV45" s="31">
        <f t="shared" si="11"/>
        <v>0</v>
      </c>
      <c r="BW45" s="31">
        <f t="shared" si="11"/>
        <v>38447.57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38447.57</v>
      </c>
      <c r="BL47" s="33">
        <f t="shared" si="12"/>
        <v>0</v>
      </c>
      <c r="BM47" s="33">
        <f t="shared" si="12"/>
        <v>38447.57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38447.57</v>
      </c>
      <c r="BV47" s="33">
        <f t="shared" si="13"/>
        <v>0</v>
      </c>
      <c r="BW47" s="33">
        <f t="shared" si="13"/>
        <v>38447.57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9697792.64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9697792.64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9697792.64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9697792.64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9685000</v>
      </c>
      <c r="BR54" s="30">
        <v>0</v>
      </c>
      <c r="BS54" s="30">
        <v>10064077.42</v>
      </c>
      <c r="BT54" s="30"/>
      <c r="BU54" s="31">
        <f aca="true" t="shared" si="16" ref="BU54:BW55">+C54+F54+I54+L54+O54+R54+U54+X54+AA54+AD54+AG54+AJ54+AM54+AP54+AS54+AV54+AY54+BB54+BE54+BH54+BK54+BN54+BQ54</f>
        <v>9685000</v>
      </c>
      <c r="BV54" s="31">
        <f t="shared" si="16"/>
        <v>0</v>
      </c>
      <c r="BW54" s="31">
        <f t="shared" si="16"/>
        <v>10064077.42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30000</v>
      </c>
      <c r="BR55" s="30">
        <v>0</v>
      </c>
      <c r="BS55" s="30">
        <v>58576.76</v>
      </c>
      <c r="BT55" s="30"/>
      <c r="BU55" s="31">
        <f t="shared" si="16"/>
        <v>30000</v>
      </c>
      <c r="BV55" s="31">
        <f t="shared" si="16"/>
        <v>0</v>
      </c>
      <c r="BW55" s="31">
        <f t="shared" si="16"/>
        <v>58576.76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9715000</v>
      </c>
      <c r="BR56" s="33">
        <f t="shared" si="18"/>
        <v>0</v>
      </c>
      <c r="BS56" s="33">
        <f t="shared" si="18"/>
        <v>10122654.18</v>
      </c>
      <c r="BT56" s="33"/>
      <c r="BU56" s="33">
        <f t="shared" si="18"/>
        <v>9715000</v>
      </c>
      <c r="BV56" s="33">
        <f t="shared" si="18"/>
        <v>0</v>
      </c>
      <c r="BW56" s="33">
        <f t="shared" si="18"/>
        <v>10122654.18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12994999.23</v>
      </c>
      <c r="D57" s="39">
        <f t="shared" si="19"/>
        <v>0</v>
      </c>
      <c r="E57" s="39">
        <f t="shared" si="19"/>
        <v>15995254.59</v>
      </c>
      <c r="F57" s="39">
        <f t="shared" si="19"/>
        <v>102803.66</v>
      </c>
      <c r="G57" s="39">
        <f t="shared" si="19"/>
        <v>0</v>
      </c>
      <c r="H57" s="39">
        <f t="shared" si="19"/>
        <v>108735.37000000001</v>
      </c>
      <c r="I57" s="39">
        <f t="shared" si="19"/>
        <v>4984591.49</v>
      </c>
      <c r="J57" s="39">
        <f t="shared" si="19"/>
        <v>0</v>
      </c>
      <c r="K57" s="39">
        <f t="shared" si="19"/>
        <v>6457470.580000001</v>
      </c>
      <c r="L57" s="39">
        <f t="shared" si="19"/>
        <v>2593530.23</v>
      </c>
      <c r="M57" s="39">
        <f t="shared" si="19"/>
        <v>0</v>
      </c>
      <c r="N57" s="39">
        <f t="shared" si="19"/>
        <v>3203350.0100000002</v>
      </c>
      <c r="O57" s="39">
        <f t="shared" si="19"/>
        <v>2540131.73</v>
      </c>
      <c r="P57" s="39">
        <f t="shared" si="19"/>
        <v>0</v>
      </c>
      <c r="Q57" s="39">
        <f t="shared" si="19"/>
        <v>2570041.35</v>
      </c>
      <c r="R57" s="39">
        <f t="shared" si="19"/>
        <v>119900.4</v>
      </c>
      <c r="S57" s="39">
        <f t="shared" si="19"/>
        <v>0</v>
      </c>
      <c r="T57" s="39">
        <f t="shared" si="19"/>
        <v>185267.93</v>
      </c>
      <c r="U57" s="39">
        <f t="shared" si="19"/>
        <v>723156.22</v>
      </c>
      <c r="V57" s="39">
        <f t="shared" si="19"/>
        <v>0</v>
      </c>
      <c r="W57" s="39">
        <f t="shared" si="19"/>
        <v>963089.1799999999</v>
      </c>
      <c r="X57" s="39">
        <f t="shared" si="19"/>
        <v>3315216.09</v>
      </c>
      <c r="Y57" s="39">
        <f t="shared" si="19"/>
        <v>0</v>
      </c>
      <c r="Z57" s="39">
        <f t="shared" si="19"/>
        <v>3926588.99</v>
      </c>
      <c r="AA57" s="39">
        <f t="shared" si="19"/>
        <v>2570090.29</v>
      </c>
      <c r="AB57" s="39">
        <f t="shared" si="19"/>
        <v>0</v>
      </c>
      <c r="AC57" s="39">
        <f t="shared" si="19"/>
        <v>3353117.71</v>
      </c>
      <c r="AD57" s="39">
        <f t="shared" si="19"/>
        <v>4389006.38</v>
      </c>
      <c r="AE57" s="39">
        <f t="shared" si="19"/>
        <v>0</v>
      </c>
      <c r="AF57" s="39">
        <f t="shared" si="19"/>
        <v>7047644.55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9189514.85</v>
      </c>
      <c r="AK57" s="39">
        <f t="shared" si="19"/>
        <v>0</v>
      </c>
      <c r="AL57" s="39">
        <f t="shared" si="19"/>
        <v>13036525.949999997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692881.9</v>
      </c>
      <c r="AQ57" s="39">
        <f t="shared" si="19"/>
        <v>0</v>
      </c>
      <c r="AR57" s="39">
        <f t="shared" si="19"/>
        <v>862456.8399999999</v>
      </c>
      <c r="AS57" s="39">
        <f t="shared" si="19"/>
        <v>19183.91</v>
      </c>
      <c r="AT57" s="39">
        <f t="shared" si="19"/>
        <v>0</v>
      </c>
      <c r="AU57" s="39">
        <f t="shared" si="19"/>
        <v>19183.91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328734.55</v>
      </c>
      <c r="BF57" s="39">
        <f t="shared" si="19"/>
        <v>0</v>
      </c>
      <c r="BG57" s="39">
        <f t="shared" si="19"/>
        <v>334311.26</v>
      </c>
      <c r="BH57" s="39">
        <f t="shared" si="19"/>
        <v>1074390.3</v>
      </c>
      <c r="BI57" s="39">
        <f t="shared" si="19"/>
        <v>0</v>
      </c>
      <c r="BJ57" s="39">
        <f t="shared" si="19"/>
        <v>128000</v>
      </c>
      <c r="BK57" s="39">
        <f t="shared" si="19"/>
        <v>38447.57</v>
      </c>
      <c r="BL57" s="39">
        <f t="shared" si="19"/>
        <v>0</v>
      </c>
      <c r="BM57" s="39">
        <f t="shared" si="19"/>
        <v>38447.57</v>
      </c>
      <c r="BN57" s="39">
        <f t="shared" si="19"/>
        <v>9697792.64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9715000</v>
      </c>
      <c r="BR57" s="39">
        <f t="shared" si="20"/>
        <v>0</v>
      </c>
      <c r="BS57" s="39">
        <f t="shared" si="20"/>
        <v>10122654.18</v>
      </c>
      <c r="BT57" s="39"/>
      <c r="BU57" s="39">
        <f>+BU12+BU25+BU33+BU40+BU47+BU51+BU56</f>
        <v>65089371.440000005</v>
      </c>
      <c r="BV57" s="39">
        <f t="shared" si="20"/>
        <v>0</v>
      </c>
      <c r="BW57" s="39">
        <f t="shared" si="20"/>
        <v>68352139.97</v>
      </c>
    </row>
  </sheetData>
  <sheetProtection/>
  <mergeCells count="75"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  <mergeCell ref="AD7:AF7"/>
    <mergeCell ref="R8:T8"/>
    <mergeCell ref="C3:F3"/>
    <mergeCell ref="AG7:AI7"/>
    <mergeCell ref="BB9:BC9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U9:V9"/>
    <mergeCell ref="X9:Y9"/>
    <mergeCell ref="U7:W7"/>
    <mergeCell ref="X7:Z7"/>
    <mergeCell ref="O8:Q8"/>
    <mergeCell ref="R7:T7"/>
    <mergeCell ref="U8:W8"/>
    <mergeCell ref="B7:B8"/>
    <mergeCell ref="C7:E7"/>
    <mergeCell ref="F7:H7"/>
    <mergeCell ref="I7:K7"/>
    <mergeCell ref="C8:E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R9:S9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Barbara Giovannetti</cp:lastModifiedBy>
  <cp:lastPrinted>2018-05-23T09:33:38Z</cp:lastPrinted>
  <dcterms:created xsi:type="dcterms:W3CDTF">2000-01-20T08:39:24Z</dcterms:created>
  <dcterms:modified xsi:type="dcterms:W3CDTF">2021-04-09T11:17:21Z</dcterms:modified>
  <cp:category/>
  <cp:version/>
  <cp:contentType/>
  <cp:contentStatus/>
</cp:coreProperties>
</file>